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alhm\OneDrive\ドキュメント\"/>
    </mc:Choice>
  </mc:AlternateContent>
  <xr:revisionPtr revIDLastSave="0" documentId="13_ncr:1_{645463CF-E6CE-4EF4-A39F-72478A6DB75D}" xr6:coauthVersionLast="47" xr6:coauthVersionMax="47" xr10:uidLastSave="{00000000-0000-0000-0000-000000000000}"/>
  <bookViews>
    <workbookView xWindow="-110" yWindow="-110" windowWidth="19420" windowHeight="11500" firstSheet="1" activeTab="2" xr2:uid="{5F25F4D1-1FA0-4F4E-890D-A4A915F15115}"/>
  </bookViews>
  <sheets>
    <sheet name="Description (CO PO PSO) " sheetId="4" r:id="rId1"/>
    <sheet name="CO Mapping PO PSO" sheetId="1" r:id="rId2"/>
    <sheet name="CO Attainment" sheetId="2" r:id="rId3"/>
    <sheet name="PO PSO Attainment" sheetId="5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" i="2" l="1"/>
  <c r="C18" i="1"/>
  <c r="D18" i="1"/>
  <c r="E18" i="1"/>
  <c r="F18" i="1"/>
  <c r="G18" i="1"/>
  <c r="H18" i="1"/>
  <c r="I18" i="1"/>
  <c r="J18" i="1"/>
  <c r="K18" i="1"/>
  <c r="L18" i="1"/>
  <c r="M18" i="1"/>
  <c r="N18" i="1"/>
  <c r="O18" i="1"/>
  <c r="P18" i="1"/>
  <c r="Q18" i="1"/>
  <c r="R18" i="1"/>
  <c r="B18" i="1"/>
  <c r="G8" i="2"/>
  <c r="C7" i="2" l="1"/>
  <c r="F9" i="2" s="1"/>
  <c r="R4" i="5"/>
  <c r="Q4" i="5"/>
  <c r="B4" i="5"/>
  <c r="C4" i="5"/>
  <c r="D4" i="5"/>
  <c r="E4" i="5"/>
  <c r="F4" i="5"/>
  <c r="G4" i="5"/>
  <c r="H4" i="5"/>
  <c r="I4" i="5"/>
  <c r="J4" i="5"/>
  <c r="K4" i="5"/>
  <c r="L4" i="5"/>
  <c r="M4" i="5"/>
  <c r="N4" i="5"/>
  <c r="O4" i="5"/>
  <c r="P4" i="5"/>
  <c r="G7" i="2"/>
  <c r="I7" i="2" l="1"/>
  <c r="I8" i="2" l="1"/>
  <c r="F11" i="2" s="1"/>
  <c r="F13" i="2" s="1"/>
  <c r="F10" i="2"/>
  <c r="F12" i="2" s="1"/>
  <c r="F14" i="2" l="1"/>
  <c r="B5" i="5" s="1"/>
  <c r="F5" i="5"/>
  <c r="D5" i="5"/>
  <c r="I5" i="5"/>
  <c r="J5" i="5"/>
  <c r="P5" i="5" l="1"/>
  <c r="L5" i="5"/>
  <c r="H5" i="5"/>
  <c r="Q5" i="5"/>
  <c r="O5" i="5"/>
  <c r="C5" i="5"/>
  <c r="M5" i="5"/>
  <c r="E5" i="5"/>
  <c r="R5" i="5"/>
  <c r="G5" i="5"/>
  <c r="N5" i="5"/>
  <c r="K5" i="5"/>
</calcChain>
</file>

<file path=xl/sharedStrings.xml><?xml version="1.0" encoding="utf-8"?>
<sst xmlns="http://schemas.openxmlformats.org/spreadsheetml/2006/main" count="124" uniqueCount="69">
  <si>
    <t>CO1</t>
  </si>
  <si>
    <t>CO2</t>
  </si>
  <si>
    <t>CO3</t>
  </si>
  <si>
    <t>CO4</t>
  </si>
  <si>
    <t>CO5</t>
  </si>
  <si>
    <t>CO6</t>
  </si>
  <si>
    <t>CO7</t>
  </si>
  <si>
    <t>CO8</t>
  </si>
  <si>
    <t>CO9</t>
  </si>
  <si>
    <t>CO10</t>
  </si>
  <si>
    <t>CO11</t>
  </si>
  <si>
    <t>CO12</t>
  </si>
  <si>
    <t>CO13</t>
  </si>
  <si>
    <t>CO14</t>
  </si>
  <si>
    <t>CO15</t>
  </si>
  <si>
    <t>PO1</t>
  </si>
  <si>
    <t>PO2</t>
  </si>
  <si>
    <t>PO3</t>
  </si>
  <si>
    <t>PO4</t>
  </si>
  <si>
    <t>PO5</t>
  </si>
  <si>
    <t>PO6</t>
  </si>
  <si>
    <t>PO7</t>
  </si>
  <si>
    <t>PO8</t>
  </si>
  <si>
    <t>PO9</t>
  </si>
  <si>
    <t>PO10</t>
  </si>
  <si>
    <t>PSO1</t>
  </si>
  <si>
    <t>PSO2</t>
  </si>
  <si>
    <t>PSO3</t>
  </si>
  <si>
    <t>PSO4</t>
  </si>
  <si>
    <t>PSO5</t>
  </si>
  <si>
    <t>PSO6</t>
  </si>
  <si>
    <t>PSO7</t>
  </si>
  <si>
    <t>Avarage</t>
  </si>
  <si>
    <t>COURSE OUTCOMES (CO) MAPPING WITH PROGRAM OUTCOMES (PO) AND PROGRAM SPECIFIC OUTCOMES (PSO)</t>
  </si>
  <si>
    <t>Name of Course:</t>
  </si>
  <si>
    <t>Program Outcomes (PO)</t>
  </si>
  <si>
    <t>Course Outcomes (CO)</t>
  </si>
  <si>
    <t>Program Specific Outcomes (PSO)</t>
  </si>
  <si>
    <t>DESCRIPTION OF COURSE OUTCOMES (CO), PROGRAM OUTCOMES (PO) AND PROGRAM SPECIFIC OUTCOMES (PSO)</t>
  </si>
  <si>
    <r>
      <rPr>
        <b/>
        <sz val="12"/>
        <color theme="4"/>
        <rFont val="Calibri"/>
        <family val="2"/>
        <scheme val="minor"/>
      </rPr>
      <t>3-HIGH (corresponds to a high correlation)</t>
    </r>
    <r>
      <rPr>
        <b/>
        <sz val="12"/>
        <color rgb="FFFF0000"/>
        <rFont val="Calibri"/>
        <family val="2"/>
        <scheme val="minor"/>
      </rPr>
      <t xml:space="preserve">    </t>
    </r>
    <r>
      <rPr>
        <b/>
        <sz val="12"/>
        <color theme="9"/>
        <rFont val="Calibri"/>
        <family val="2"/>
        <scheme val="minor"/>
      </rPr>
      <t>2-MEDIUM (corresponds to a medium correlation)</t>
    </r>
    <r>
      <rPr>
        <b/>
        <sz val="12"/>
        <color rgb="FFFF0000"/>
        <rFont val="Calibri"/>
        <family val="2"/>
        <scheme val="minor"/>
      </rPr>
      <t xml:space="preserve">   1-LOW (corresponds to a low correlation) </t>
    </r>
    <r>
      <rPr>
        <b/>
        <sz val="12"/>
        <color theme="1"/>
        <rFont val="Calibri"/>
        <family val="2"/>
        <scheme val="minor"/>
      </rPr>
      <t>between CO and PO/PSO</t>
    </r>
  </si>
  <si>
    <t>CO Attainment Calculations</t>
  </si>
  <si>
    <t>Direct attainment</t>
  </si>
  <si>
    <t>Indirect Assessment</t>
  </si>
  <si>
    <t>Internal</t>
  </si>
  <si>
    <t>ESE</t>
  </si>
  <si>
    <t>External</t>
  </si>
  <si>
    <t>Number of students who have scored more than the target (P)
(Target is 60%)</t>
  </si>
  <si>
    <t>Percentage of students who have achieved the target = (P/N)*100
(N is the number of students who appeared in the exam)</t>
  </si>
  <si>
    <t>CIA</t>
  </si>
  <si>
    <t>=</t>
  </si>
  <si>
    <t>a=</t>
  </si>
  <si>
    <t>c=</t>
  </si>
  <si>
    <t>d=</t>
  </si>
  <si>
    <t>Course Exit Survey</t>
  </si>
  <si>
    <t>Direct CO Attainment Level (DA) =40%CIA + 60% End-Term (c) ;</t>
  </si>
  <si>
    <t>DA</t>
  </si>
  <si>
    <t>Indirect CO Attainment Level (IA) ( based on Exit Survey (d));</t>
  </si>
  <si>
    <t>IA</t>
  </si>
  <si>
    <t>80 % of DA</t>
  </si>
  <si>
    <t>20 % IA</t>
  </si>
  <si>
    <t>CO Attainment Level (COA) = 80 % DA+ 20 % IA;</t>
  </si>
  <si>
    <t>COA</t>
  </si>
  <si>
    <t>PO Attainment Calculations</t>
  </si>
  <si>
    <t>Average Mapping (M)</t>
  </si>
  <si>
    <t>PO / PSO Attainment Level</t>
  </si>
  <si>
    <t>Enter value in this color cell only</t>
  </si>
  <si>
    <t>Attainment based on internal assessment (CIA) = a;</t>
  </si>
  <si>
    <t>Attainment Level
(3 for &gt;=80%, 2 for &gt;=70%, 1 for&gt;= 60%)</t>
  </si>
  <si>
    <t>Note: The exact number of CO has to be kept (If there are only 3 COs, only CO1, CO2 and CO3 has to be kept, the other COs can be deleted)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</si>
</sst>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b/>
      <sz val="14"/>
      <color theme="9" tint="-0.249977111117893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b/>
      <sz val="14"/>
      <color theme="9" tint="-0.49998474074526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theme="4"/>
      <name val="Calibri"/>
      <family val="2"/>
      <scheme val="minor"/>
    </font>
    <font>
      <b/>
      <sz val="12"/>
      <color theme="9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5"/>
      <color theme="9" tint="-0.499984740745262"/>
      <name val="Calibri"/>
      <family val="2"/>
      <scheme val="minor"/>
    </font>
    <font>
      <b/>
      <sz val="15"/>
      <color theme="9" tint="-0.249977111117893"/>
      <name val="Calibri"/>
      <family val="2"/>
      <scheme val="minor"/>
    </font>
    <font>
      <b/>
      <i/>
      <sz val="11"/>
      <color theme="5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theme="9" tint="0.39994506668294322"/>
      </left>
      <right style="thick">
        <color theme="9" tint="0.39994506668294322"/>
      </right>
      <top style="thick">
        <color theme="9" tint="0.39994506668294322"/>
      </top>
      <bottom style="thick">
        <color theme="9" tint="0.39994506668294322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2" fillId="4" borderId="0" xfId="0" applyFont="1" applyFill="1" applyAlignment="1">
      <alignment vertical="center" wrapText="1"/>
    </xf>
    <xf numFmtId="0" fontId="2" fillId="6" borderId="0" xfId="0" applyFont="1" applyFill="1" applyAlignment="1">
      <alignment vertical="center" wrapText="1"/>
    </xf>
    <xf numFmtId="0" fontId="2" fillId="4" borderId="0" xfId="0" applyFont="1" applyFill="1" applyAlignment="1">
      <alignment wrapText="1"/>
    </xf>
    <xf numFmtId="0" fontId="0" fillId="9" borderId="0" xfId="0" applyFill="1"/>
    <xf numFmtId="0" fontId="2" fillId="8" borderId="1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right" vertical="center"/>
    </xf>
    <xf numFmtId="0" fontId="2" fillId="7" borderId="1" xfId="0" applyFont="1" applyFill="1" applyBorder="1" applyAlignment="1" applyProtection="1">
      <alignment horizontal="center" vertical="center"/>
      <protection locked="0"/>
    </xf>
    <xf numFmtId="0" fontId="12" fillId="0" borderId="0" xfId="0" applyFont="1" applyAlignment="1">
      <alignment horizontal="center"/>
    </xf>
    <xf numFmtId="0" fontId="13" fillId="0" borderId="0" xfId="0" applyFont="1"/>
    <xf numFmtId="2" fontId="2" fillId="3" borderId="4" xfId="0" applyNumberFormat="1" applyFont="1" applyFill="1" applyBorder="1" applyAlignment="1" applyProtection="1">
      <alignment horizontal="center" vertical="center"/>
      <protection hidden="1"/>
    </xf>
    <xf numFmtId="2" fontId="4" fillId="2" borderId="5" xfId="0" applyNumberFormat="1" applyFont="1" applyFill="1" applyBorder="1" applyAlignment="1" applyProtection="1">
      <alignment horizontal="center" vertical="center"/>
      <protection hidden="1"/>
    </xf>
    <xf numFmtId="0" fontId="4" fillId="2" borderId="5" xfId="0" applyFont="1" applyFill="1" applyBorder="1" applyAlignment="1" applyProtection="1">
      <alignment horizontal="center" vertical="center"/>
      <protection hidden="1"/>
    </xf>
    <xf numFmtId="0" fontId="2" fillId="4" borderId="7" xfId="0" applyFont="1" applyFill="1" applyBorder="1" applyAlignment="1">
      <alignment vertical="center"/>
    </xf>
    <xf numFmtId="0" fontId="2" fillId="4" borderId="8" xfId="0" applyFont="1" applyFill="1" applyBorder="1" applyAlignment="1">
      <alignment vertical="center"/>
    </xf>
    <xf numFmtId="0" fontId="2" fillId="8" borderId="1" xfId="0" applyFont="1" applyFill="1" applyBorder="1" applyAlignment="1" applyProtection="1">
      <alignment horizontal="center" vertical="center"/>
      <protection hidden="1"/>
    </xf>
    <xf numFmtId="0" fontId="2" fillId="8" borderId="1" xfId="0" applyFont="1" applyFill="1" applyBorder="1" applyAlignment="1" applyProtection="1">
      <alignment horizontal="left" vertical="center"/>
      <protection hidden="1"/>
    </xf>
    <xf numFmtId="0" fontId="14" fillId="0" borderId="0" xfId="0" applyFont="1"/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5" borderId="6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2" fillId="4" borderId="2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8" borderId="6" xfId="0" applyFont="1" applyFill="1" applyBorder="1" applyAlignment="1">
      <alignment horizontal="center"/>
    </xf>
    <xf numFmtId="0" fontId="2" fillId="8" borderId="0" xfId="0" applyFont="1" applyFill="1" applyAlignment="1">
      <alignment horizontal="center"/>
    </xf>
    <xf numFmtId="0" fontId="2" fillId="8" borderId="9" xfId="0" applyFont="1" applyFill="1" applyBorder="1" applyAlignment="1">
      <alignment horizontal="center"/>
    </xf>
    <xf numFmtId="0" fontId="2" fillId="8" borderId="12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C9BC4B-DB8F-4263-B80B-41C65EAB56AF}">
  <dimension ref="A1:O14"/>
  <sheetViews>
    <sheetView workbookViewId="0">
      <selection activeCell="D6" sqref="D6"/>
    </sheetView>
  </sheetViews>
  <sheetFormatPr defaultRowHeight="14.5" x14ac:dyDescent="0.35"/>
  <cols>
    <col min="1" max="1" width="14.6328125" customWidth="1"/>
    <col min="2" max="2" width="13.90625" customWidth="1"/>
    <col min="3" max="16" width="12.6328125" customWidth="1"/>
  </cols>
  <sheetData>
    <row r="1" spans="1:15" ht="20" customHeight="1" x14ac:dyDescent="0.35">
      <c r="A1" s="31" t="s">
        <v>38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1:15" ht="20" customHeight="1" x14ac:dyDescent="0.35">
      <c r="A2" s="7" t="s">
        <v>34</v>
      </c>
    </row>
    <row r="3" spans="1:15" x14ac:dyDescent="0.35">
      <c r="A3" s="1"/>
    </row>
    <row r="4" spans="1:15" ht="20" customHeight="1" x14ac:dyDescent="0.35">
      <c r="A4" s="30" t="s">
        <v>36</v>
      </c>
      <c r="B4" s="30"/>
    </row>
    <row r="5" spans="1:15" ht="20" customHeight="1" x14ac:dyDescent="0.35">
      <c r="A5" s="5" t="s">
        <v>0</v>
      </c>
      <c r="B5" s="5" t="s">
        <v>1</v>
      </c>
      <c r="C5" s="5" t="s">
        <v>2</v>
      </c>
      <c r="D5" s="5" t="s">
        <v>3</v>
      </c>
      <c r="E5" s="5" t="s">
        <v>4</v>
      </c>
      <c r="F5" s="5" t="s">
        <v>5</v>
      </c>
      <c r="G5" s="5" t="s">
        <v>6</v>
      </c>
      <c r="H5" s="5" t="s">
        <v>7</v>
      </c>
      <c r="I5" s="5" t="s">
        <v>8</v>
      </c>
      <c r="J5" s="5" t="s">
        <v>9</v>
      </c>
      <c r="K5" s="5" t="s">
        <v>10</v>
      </c>
      <c r="L5" s="5" t="s">
        <v>11</v>
      </c>
      <c r="M5" s="5" t="s">
        <v>12</v>
      </c>
      <c r="N5" s="5" t="s">
        <v>13</v>
      </c>
      <c r="O5" s="5" t="s">
        <v>14</v>
      </c>
    </row>
    <row r="6" spans="1:15" ht="20" customHeight="1" x14ac:dyDescent="0.3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8" spans="1:15" ht="20" customHeight="1" x14ac:dyDescent="0.35">
      <c r="A8" s="30" t="s">
        <v>35</v>
      </c>
      <c r="B8" s="30"/>
    </row>
    <row r="9" spans="1:15" ht="20" customHeight="1" x14ac:dyDescent="0.35">
      <c r="A9" s="5" t="s">
        <v>15</v>
      </c>
      <c r="B9" s="5" t="s">
        <v>16</v>
      </c>
      <c r="C9" s="5" t="s">
        <v>17</v>
      </c>
      <c r="D9" s="5" t="s">
        <v>18</v>
      </c>
      <c r="E9" s="5" t="s">
        <v>19</v>
      </c>
      <c r="F9" s="5" t="s">
        <v>20</v>
      </c>
      <c r="G9" s="5" t="s">
        <v>21</v>
      </c>
      <c r="H9" s="5" t="s">
        <v>22</v>
      </c>
      <c r="I9" s="5" t="s">
        <v>23</v>
      </c>
      <c r="J9" s="5" t="s">
        <v>24</v>
      </c>
    </row>
    <row r="10" spans="1:15" ht="20" customHeight="1" x14ac:dyDescent="0.35">
      <c r="A10" s="6"/>
      <c r="B10" s="6"/>
      <c r="C10" s="6"/>
      <c r="D10" s="6"/>
      <c r="E10" s="6"/>
      <c r="F10" s="6"/>
      <c r="G10" s="6"/>
      <c r="H10" s="6"/>
      <c r="I10" s="6"/>
      <c r="J10" s="6"/>
    </row>
    <row r="12" spans="1:15" ht="20" customHeight="1" x14ac:dyDescent="0.35">
      <c r="A12" s="30" t="s">
        <v>37</v>
      </c>
      <c r="B12" s="30"/>
    </row>
    <row r="13" spans="1:15" ht="20" customHeight="1" x14ac:dyDescent="0.35">
      <c r="A13" s="5" t="s">
        <v>25</v>
      </c>
      <c r="B13" s="5" t="s">
        <v>26</v>
      </c>
      <c r="C13" s="5" t="s">
        <v>27</v>
      </c>
      <c r="D13" s="5" t="s">
        <v>28</v>
      </c>
      <c r="E13" s="5" t="s">
        <v>29</v>
      </c>
      <c r="F13" s="5" t="s">
        <v>20</v>
      </c>
      <c r="G13" s="8" t="s">
        <v>21</v>
      </c>
    </row>
    <row r="14" spans="1:15" ht="20" customHeight="1" x14ac:dyDescent="0.35">
      <c r="A14" s="6"/>
      <c r="B14" s="6"/>
      <c r="C14" s="6"/>
      <c r="D14" s="6"/>
      <c r="E14" s="6"/>
      <c r="F14" s="6"/>
      <c r="G14" s="9"/>
    </row>
  </sheetData>
  <mergeCells count="4">
    <mergeCell ref="A4:B4"/>
    <mergeCell ref="A8:B8"/>
    <mergeCell ref="A12:B12"/>
    <mergeCell ref="A1:L1"/>
  </mergeCells>
  <phoneticPr fontId="3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6214E9-CFFB-4324-8938-2A93D82DD4D0}">
  <dimension ref="A1:R20"/>
  <sheetViews>
    <sheetView workbookViewId="0">
      <selection sqref="A1:R1"/>
    </sheetView>
  </sheetViews>
  <sheetFormatPr defaultRowHeight="14.5" x14ac:dyDescent="0.35"/>
  <cols>
    <col min="1" max="1" width="8.7265625" style="3"/>
  </cols>
  <sheetData>
    <row r="1" spans="1:18" ht="26.5" customHeight="1" x14ac:dyDescent="0.35">
      <c r="A1" s="32" t="s">
        <v>33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</row>
    <row r="2" spans="1:18" ht="20" customHeight="1" thickBot="1" x14ac:dyDescent="0.4">
      <c r="A2" s="2"/>
      <c r="B2" s="10" t="s">
        <v>15</v>
      </c>
      <c r="C2" s="10" t="s">
        <v>16</v>
      </c>
      <c r="D2" s="10" t="s">
        <v>17</v>
      </c>
      <c r="E2" s="10" t="s">
        <v>18</v>
      </c>
      <c r="F2" s="10" t="s">
        <v>19</v>
      </c>
      <c r="G2" s="10" t="s">
        <v>20</v>
      </c>
      <c r="H2" s="10" t="s">
        <v>21</v>
      </c>
      <c r="I2" s="10" t="s">
        <v>22</v>
      </c>
      <c r="J2" s="10" t="s">
        <v>23</v>
      </c>
      <c r="K2" s="10" t="s">
        <v>24</v>
      </c>
      <c r="L2" s="10" t="s">
        <v>25</v>
      </c>
      <c r="M2" s="10" t="s">
        <v>26</v>
      </c>
      <c r="N2" s="10" t="s">
        <v>27</v>
      </c>
      <c r="O2" s="10" t="s">
        <v>28</v>
      </c>
      <c r="P2" s="10" t="s">
        <v>29</v>
      </c>
      <c r="Q2" s="10" t="s">
        <v>30</v>
      </c>
      <c r="R2" s="10" t="s">
        <v>31</v>
      </c>
    </row>
    <row r="3" spans="1:18" ht="20" customHeight="1" thickTop="1" thickBot="1" x14ac:dyDescent="0.4">
      <c r="A3" s="11" t="s">
        <v>0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</row>
    <row r="4" spans="1:18" ht="20" customHeight="1" thickTop="1" thickBot="1" x14ac:dyDescent="0.4">
      <c r="A4" s="11" t="s">
        <v>1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</row>
    <row r="5" spans="1:18" ht="20" customHeight="1" thickTop="1" thickBot="1" x14ac:dyDescent="0.4">
      <c r="A5" s="11" t="s">
        <v>2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</row>
    <row r="6" spans="1:18" ht="20" customHeight="1" thickTop="1" thickBot="1" x14ac:dyDescent="0.4">
      <c r="A6" s="11" t="s">
        <v>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</row>
    <row r="7" spans="1:18" ht="20" customHeight="1" thickTop="1" thickBot="1" x14ac:dyDescent="0.4">
      <c r="A7" s="11" t="s">
        <v>4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</row>
    <row r="8" spans="1:18" ht="20" customHeight="1" thickTop="1" thickBot="1" x14ac:dyDescent="0.4">
      <c r="A8" s="11" t="s">
        <v>5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</row>
    <row r="9" spans="1:18" ht="20" customHeight="1" thickTop="1" thickBot="1" x14ac:dyDescent="0.4">
      <c r="A9" s="11" t="s">
        <v>6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</row>
    <row r="10" spans="1:18" ht="20" customHeight="1" thickTop="1" thickBot="1" x14ac:dyDescent="0.4">
      <c r="A10" s="11" t="s">
        <v>7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</row>
    <row r="11" spans="1:18" ht="20" customHeight="1" thickTop="1" thickBot="1" x14ac:dyDescent="0.4">
      <c r="A11" s="11" t="s">
        <v>8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</row>
    <row r="12" spans="1:18" ht="20" customHeight="1" thickTop="1" thickBot="1" x14ac:dyDescent="0.4">
      <c r="A12" s="11" t="s">
        <v>9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</row>
    <row r="13" spans="1:18" ht="20" customHeight="1" thickTop="1" thickBot="1" x14ac:dyDescent="0.4">
      <c r="A13" s="11" t="s">
        <v>10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</row>
    <row r="14" spans="1:18" ht="20" customHeight="1" thickTop="1" thickBot="1" x14ac:dyDescent="0.4">
      <c r="A14" s="11" t="s">
        <v>11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</row>
    <row r="15" spans="1:18" ht="20" customHeight="1" thickTop="1" thickBot="1" x14ac:dyDescent="0.4">
      <c r="A15" s="11" t="s">
        <v>12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</row>
    <row r="16" spans="1:18" ht="20" customHeight="1" thickTop="1" thickBot="1" x14ac:dyDescent="0.4">
      <c r="A16" s="11" t="s">
        <v>13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</row>
    <row r="17" spans="1:18" ht="20" customHeight="1" thickTop="1" thickBot="1" x14ac:dyDescent="0.4">
      <c r="A17" s="11" t="s">
        <v>14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0" customHeight="1" thickTop="1" x14ac:dyDescent="0.35">
      <c r="A18" s="4" t="s">
        <v>32</v>
      </c>
      <c r="B18" s="22">
        <f>IFERROR(SUM(B3:B17)/ROWS(B3:B17),0)</f>
        <v>0</v>
      </c>
      <c r="C18" s="22">
        <f t="shared" ref="C18:R18" si="0">IFERROR(SUM(C3:C17)/ROWS(C3:C17),0)</f>
        <v>0</v>
      </c>
      <c r="D18" s="22">
        <f t="shared" si="0"/>
        <v>0</v>
      </c>
      <c r="E18" s="22">
        <f t="shared" si="0"/>
        <v>0</v>
      </c>
      <c r="F18" s="22">
        <f t="shared" si="0"/>
        <v>0</v>
      </c>
      <c r="G18" s="22">
        <f t="shared" si="0"/>
        <v>0</v>
      </c>
      <c r="H18" s="22">
        <f t="shared" si="0"/>
        <v>0</v>
      </c>
      <c r="I18" s="22">
        <f t="shared" si="0"/>
        <v>0</v>
      </c>
      <c r="J18" s="22">
        <f t="shared" si="0"/>
        <v>0</v>
      </c>
      <c r="K18" s="22">
        <f t="shared" si="0"/>
        <v>0</v>
      </c>
      <c r="L18" s="22">
        <f t="shared" si="0"/>
        <v>0</v>
      </c>
      <c r="M18" s="22">
        <f t="shared" si="0"/>
        <v>0</v>
      </c>
      <c r="N18" s="22">
        <f t="shared" si="0"/>
        <v>0</v>
      </c>
      <c r="O18" s="22">
        <f t="shared" si="0"/>
        <v>0</v>
      </c>
      <c r="P18" s="22">
        <f t="shared" si="0"/>
        <v>0</v>
      </c>
      <c r="Q18" s="22">
        <f t="shared" si="0"/>
        <v>0</v>
      </c>
      <c r="R18" s="22">
        <f t="shared" si="0"/>
        <v>0</v>
      </c>
    </row>
    <row r="19" spans="1:18" ht="19.5" customHeight="1" x14ac:dyDescent="0.35">
      <c r="A19" s="33" t="s">
        <v>39</v>
      </c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</row>
    <row r="20" spans="1:18" x14ac:dyDescent="0.35">
      <c r="B20" s="29" t="s">
        <v>68</v>
      </c>
    </row>
  </sheetData>
  <mergeCells count="2">
    <mergeCell ref="A1:R1"/>
    <mergeCell ref="A19:R19"/>
  </mergeCells>
  <phoneticPr fontId="3" type="noConversion"/>
  <dataValidations count="1">
    <dataValidation type="whole" allowBlank="1" showInputMessage="1" showErrorMessage="1" errorTitle="Enter valid number" error="(3-High, 2-Medium, 1-Low)" promptTitle="(3-High, 2-Medium, 1-Low)" sqref="B3:R17" xr:uid="{1819F399-D28A-43D5-9CFB-6AD216AACB1A}">
      <formula1>1</formula1>
      <formula2>3</formula2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C2EF82-99B4-402B-B44C-C7D04604A686}">
  <dimension ref="A1:L14"/>
  <sheetViews>
    <sheetView tabSelected="1" topLeftCell="A5" workbookViewId="0">
      <selection activeCell="G9" sqref="G9:I14"/>
    </sheetView>
  </sheetViews>
  <sheetFormatPr defaultRowHeight="14.5" x14ac:dyDescent="0.35"/>
  <cols>
    <col min="1" max="1" width="31.453125" customWidth="1"/>
    <col min="4" max="4" width="10.81640625" customWidth="1"/>
    <col min="5" max="5" width="6" customWidth="1"/>
    <col min="9" max="9" width="11.1796875" customWidth="1"/>
  </cols>
  <sheetData>
    <row r="1" spans="1:12" ht="19.5" x14ac:dyDescent="0.45">
      <c r="A1" s="34" t="s">
        <v>40</v>
      </c>
      <c r="B1" s="34"/>
      <c r="C1" s="34"/>
      <c r="D1" s="34"/>
      <c r="E1" s="34"/>
      <c r="F1" s="34"/>
      <c r="G1" s="34"/>
      <c r="H1" s="34"/>
      <c r="I1" s="34"/>
    </row>
    <row r="2" spans="1:12" ht="6" customHeight="1" x14ac:dyDescent="0.45">
      <c r="A2" s="20"/>
      <c r="B2" s="20"/>
      <c r="C2" s="20"/>
      <c r="D2" s="20"/>
      <c r="E2" s="20"/>
      <c r="F2" s="20"/>
      <c r="G2" s="20"/>
      <c r="H2" s="20"/>
      <c r="I2" s="20"/>
    </row>
    <row r="3" spans="1:12" s="2" customFormat="1" ht="20" customHeight="1" x14ac:dyDescent="0.35">
      <c r="B3" s="35" t="s">
        <v>41</v>
      </c>
      <c r="C3" s="46"/>
      <c r="D3" s="46"/>
      <c r="E3" s="46"/>
      <c r="F3" s="46"/>
      <c r="G3" s="36"/>
      <c r="H3" s="42" t="s">
        <v>42</v>
      </c>
      <c r="I3" s="43"/>
    </row>
    <row r="4" spans="1:12" s="2" customFormat="1" ht="20" customHeight="1" x14ac:dyDescent="0.35">
      <c r="B4" s="35" t="s">
        <v>43</v>
      </c>
      <c r="C4" s="46"/>
      <c r="D4" s="25"/>
      <c r="E4" s="26"/>
      <c r="F4" s="35" t="s">
        <v>45</v>
      </c>
      <c r="G4" s="36"/>
      <c r="H4" s="44"/>
      <c r="I4" s="45"/>
    </row>
    <row r="5" spans="1:12" s="2" customFormat="1" ht="20" customHeight="1" x14ac:dyDescent="0.35">
      <c r="B5" s="35" t="s">
        <v>48</v>
      </c>
      <c r="C5" s="36"/>
      <c r="D5" s="35"/>
      <c r="E5" s="36"/>
      <c r="F5" s="35" t="s">
        <v>44</v>
      </c>
      <c r="G5" s="36"/>
      <c r="H5" s="35" t="s">
        <v>53</v>
      </c>
      <c r="I5" s="46"/>
    </row>
    <row r="6" spans="1:12" ht="43.5" x14ac:dyDescent="0.35">
      <c r="A6" s="13" t="s">
        <v>46</v>
      </c>
      <c r="B6" s="17"/>
      <c r="C6" s="19"/>
      <c r="D6" s="37"/>
      <c r="E6" s="37"/>
      <c r="F6" s="17"/>
      <c r="G6" s="19"/>
      <c r="H6" s="17"/>
      <c r="I6" s="19">
        <v>100</v>
      </c>
      <c r="K6" s="19"/>
      <c r="L6" s="1" t="s">
        <v>65</v>
      </c>
    </row>
    <row r="7" spans="1:12" ht="58" x14ac:dyDescent="0.35">
      <c r="A7" s="14" t="s">
        <v>47</v>
      </c>
      <c r="B7" s="19"/>
      <c r="C7" s="27">
        <f>IFERROR( C6/B7*100, 0)</f>
        <v>0</v>
      </c>
      <c r="D7" s="37"/>
      <c r="E7" s="37"/>
      <c r="F7" s="19"/>
      <c r="G7" s="27">
        <f t="shared" ref="G7" si="0">IFERROR( G6/F7*100, 0)</f>
        <v>0</v>
      </c>
      <c r="H7" s="19"/>
      <c r="I7" s="27">
        <f t="shared" ref="I7" si="1">IFERROR( I6/H7*100, 0)</f>
        <v>0</v>
      </c>
    </row>
    <row r="8" spans="1:12" ht="43.5" x14ac:dyDescent="0.35">
      <c r="A8" s="13" t="s">
        <v>67</v>
      </c>
      <c r="B8" s="17" t="s">
        <v>50</v>
      </c>
      <c r="C8" s="27" t="str">
        <f>IF(C7&gt;=80,"3",IF(C7&gt;=70,"2",IF(C7&gt;=60,"1","0")))</f>
        <v>0</v>
      </c>
      <c r="D8" s="37"/>
      <c r="E8" s="37"/>
      <c r="F8" s="17" t="s">
        <v>51</v>
      </c>
      <c r="G8" s="27" t="str">
        <f>IF(G7&gt;=80,"3",IF(G7&gt;=70,"2",IF(G7&gt;=60,"1","0")))</f>
        <v>0</v>
      </c>
      <c r="H8" s="17" t="s">
        <v>52</v>
      </c>
      <c r="I8" s="27" t="str">
        <f>IF(I7&gt;=80,"3",IF(I7&gt;=70,"2",IF(I7&gt;=60,"1","0")))</f>
        <v>0</v>
      </c>
    </row>
    <row r="9" spans="1:12" ht="29" x14ac:dyDescent="0.35">
      <c r="A9" s="14" t="s">
        <v>66</v>
      </c>
      <c r="B9" s="38"/>
      <c r="C9" s="38"/>
      <c r="D9" s="18" t="s">
        <v>48</v>
      </c>
      <c r="E9" s="17" t="s">
        <v>49</v>
      </c>
      <c r="F9" s="28" t="str">
        <f>C8</f>
        <v>0</v>
      </c>
      <c r="G9" s="40"/>
      <c r="H9" s="38"/>
      <c r="I9" s="38"/>
    </row>
    <row r="10" spans="1:12" ht="29" x14ac:dyDescent="0.35">
      <c r="A10" s="13" t="s">
        <v>54</v>
      </c>
      <c r="B10" s="39"/>
      <c r="C10" s="39"/>
      <c r="D10" s="18" t="s">
        <v>55</v>
      </c>
      <c r="E10" s="17" t="s">
        <v>49</v>
      </c>
      <c r="F10" s="28">
        <f>(40/100*F9)+(60/100*G8)</f>
        <v>0</v>
      </c>
      <c r="G10" s="41"/>
      <c r="H10" s="39"/>
      <c r="I10" s="39"/>
    </row>
    <row r="11" spans="1:12" ht="29" x14ac:dyDescent="0.35">
      <c r="A11" s="14" t="s">
        <v>56</v>
      </c>
      <c r="B11" s="39"/>
      <c r="C11" s="39"/>
      <c r="D11" s="18" t="s">
        <v>57</v>
      </c>
      <c r="E11" s="17" t="s">
        <v>49</v>
      </c>
      <c r="F11" s="28">
        <f>VALUE(I8)</f>
        <v>0</v>
      </c>
      <c r="G11" s="41"/>
      <c r="H11" s="39"/>
      <c r="I11" s="39"/>
    </row>
    <row r="12" spans="1:12" x14ac:dyDescent="0.35">
      <c r="A12" s="16"/>
      <c r="B12" s="39"/>
      <c r="C12" s="39"/>
      <c r="D12" s="18" t="s">
        <v>58</v>
      </c>
      <c r="E12" s="17" t="s">
        <v>49</v>
      </c>
      <c r="F12" s="28">
        <f>80/100*F10</f>
        <v>0</v>
      </c>
      <c r="G12" s="41"/>
      <c r="H12" s="39"/>
      <c r="I12" s="39"/>
    </row>
    <row r="13" spans="1:12" x14ac:dyDescent="0.35">
      <c r="A13" s="16"/>
      <c r="B13" s="39"/>
      <c r="C13" s="39"/>
      <c r="D13" s="18" t="s">
        <v>59</v>
      </c>
      <c r="E13" s="17" t="s">
        <v>49</v>
      </c>
      <c r="F13" s="28">
        <f>20/100*F11</f>
        <v>0</v>
      </c>
      <c r="G13" s="41"/>
      <c r="H13" s="39"/>
      <c r="I13" s="39"/>
    </row>
    <row r="14" spans="1:12" ht="29" x14ac:dyDescent="0.35">
      <c r="A14" s="15" t="s">
        <v>60</v>
      </c>
      <c r="B14" s="39"/>
      <c r="C14" s="39"/>
      <c r="D14" s="18" t="s">
        <v>61</v>
      </c>
      <c r="E14" s="17" t="s">
        <v>49</v>
      </c>
      <c r="F14" s="28">
        <f>SUM(F12:F13)</f>
        <v>0</v>
      </c>
      <c r="G14" s="41"/>
      <c r="H14" s="39"/>
      <c r="I14" s="39"/>
    </row>
  </sheetData>
  <mergeCells count="12">
    <mergeCell ref="A1:I1"/>
    <mergeCell ref="D5:E5"/>
    <mergeCell ref="D6:E8"/>
    <mergeCell ref="B9:C14"/>
    <mergeCell ref="G9:I14"/>
    <mergeCell ref="H3:I4"/>
    <mergeCell ref="F4:G4"/>
    <mergeCell ref="F5:G5"/>
    <mergeCell ref="B5:C5"/>
    <mergeCell ref="H5:I5"/>
    <mergeCell ref="B3:G3"/>
    <mergeCell ref="B4:C4"/>
  </mergeCells>
  <dataValidations count="3">
    <dataValidation allowBlank="1" showInputMessage="1" showErrorMessage="1" promptTitle="Enter N value here" prompt="Enter N value here" sqref="B7" xr:uid="{9C574C5D-A700-42E0-970A-66CFFC4C020F}"/>
    <dataValidation allowBlank="1" showInputMessage="1" showErrorMessage="1" prompt="Enter P value here" sqref="C6 G6 I6" xr:uid="{27443CB5-9591-4A3B-8AFF-F3FD4E10EC14}"/>
    <dataValidation allowBlank="1" showInputMessage="1" showErrorMessage="1" prompt="Enter N value here" sqref="F7 H7" xr:uid="{798F83F5-CEF2-4A4C-B25E-1148AB87C82E}"/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2BF796-8277-4CB0-A7D4-71AD4A556972}">
  <dimension ref="A1:R6"/>
  <sheetViews>
    <sheetView zoomScaleNormal="100" workbookViewId="0">
      <selection activeCell="C9" sqref="C9"/>
    </sheetView>
  </sheetViews>
  <sheetFormatPr defaultRowHeight="14.5" x14ac:dyDescent="0.35"/>
  <cols>
    <col min="1" max="1" width="25.36328125" customWidth="1"/>
  </cols>
  <sheetData>
    <row r="1" spans="1:18" ht="19.5" x14ac:dyDescent="0.45">
      <c r="A1" s="21" t="s">
        <v>62</v>
      </c>
    </row>
    <row r="3" spans="1:18" ht="20" customHeight="1" thickBot="1" x14ac:dyDescent="0.4">
      <c r="B3" s="10" t="s">
        <v>15</v>
      </c>
      <c r="C3" s="10" t="s">
        <v>16</v>
      </c>
      <c r="D3" s="10" t="s">
        <v>17</v>
      </c>
      <c r="E3" s="10" t="s">
        <v>18</v>
      </c>
      <c r="F3" s="10" t="s">
        <v>19</v>
      </c>
      <c r="G3" s="10" t="s">
        <v>20</v>
      </c>
      <c r="H3" s="10" t="s">
        <v>21</v>
      </c>
      <c r="I3" s="10" t="s">
        <v>22</v>
      </c>
      <c r="J3" s="10" t="s">
        <v>23</v>
      </c>
      <c r="K3" s="10" t="s">
        <v>24</v>
      </c>
      <c r="L3" s="10" t="s">
        <v>25</v>
      </c>
      <c r="M3" s="10" t="s">
        <v>26</v>
      </c>
      <c r="N3" s="10" t="s">
        <v>27</v>
      </c>
      <c r="O3" s="10" t="s">
        <v>28</v>
      </c>
      <c r="P3" s="10" t="s">
        <v>29</v>
      </c>
      <c r="Q3" s="10" t="s">
        <v>30</v>
      </c>
      <c r="R3" s="10" t="s">
        <v>31</v>
      </c>
    </row>
    <row r="4" spans="1:18" s="1" customFormat="1" ht="25" customHeight="1" thickTop="1" thickBot="1" x14ac:dyDescent="0.4">
      <c r="A4" s="10" t="s">
        <v>63</v>
      </c>
      <c r="B4" s="23">
        <f>'CO Mapping PO PSO'!B18</f>
        <v>0</v>
      </c>
      <c r="C4" s="23">
        <f>'CO Mapping PO PSO'!C18</f>
        <v>0</v>
      </c>
      <c r="D4" s="23">
        <f>'CO Mapping PO PSO'!D18</f>
        <v>0</v>
      </c>
      <c r="E4" s="23">
        <f>'CO Mapping PO PSO'!E18</f>
        <v>0</v>
      </c>
      <c r="F4" s="23">
        <f>'CO Mapping PO PSO'!F18</f>
        <v>0</v>
      </c>
      <c r="G4" s="23">
        <f>'CO Mapping PO PSO'!G18</f>
        <v>0</v>
      </c>
      <c r="H4" s="23">
        <f>'CO Mapping PO PSO'!H18</f>
        <v>0</v>
      </c>
      <c r="I4" s="23">
        <f>'CO Mapping PO PSO'!I18</f>
        <v>0</v>
      </c>
      <c r="J4" s="23">
        <f>'CO Mapping PO PSO'!J18</f>
        <v>0</v>
      </c>
      <c r="K4" s="23">
        <f>'CO Mapping PO PSO'!K18</f>
        <v>0</v>
      </c>
      <c r="L4" s="23">
        <f>'CO Mapping PO PSO'!L18</f>
        <v>0</v>
      </c>
      <c r="M4" s="23">
        <f>'CO Mapping PO PSO'!M18</f>
        <v>0</v>
      </c>
      <c r="N4" s="23">
        <f>'CO Mapping PO PSO'!N18</f>
        <v>0</v>
      </c>
      <c r="O4" s="23">
        <f>'CO Mapping PO PSO'!O18</f>
        <v>0</v>
      </c>
      <c r="P4" s="23">
        <f>'CO Mapping PO PSO'!P18</f>
        <v>0</v>
      </c>
      <c r="Q4" s="23">
        <f>'CO Mapping PO PSO'!Q18</f>
        <v>0</v>
      </c>
      <c r="R4" s="23">
        <f>'CO Mapping PO PSO'!R18</f>
        <v>0</v>
      </c>
    </row>
    <row r="5" spans="1:18" ht="29" customHeight="1" thickTop="1" thickBot="1" x14ac:dyDescent="0.4">
      <c r="A5" s="10" t="s">
        <v>64</v>
      </c>
      <c r="B5" s="24">
        <f>IFERROR('CO Attainment'!$F14*'PO PSO Attainment'!B4/3,"")</f>
        <v>0</v>
      </c>
      <c r="C5" s="24">
        <f>IFERROR('CO Attainment'!$F14*'PO PSO Attainment'!C4/3,"")</f>
        <v>0</v>
      </c>
      <c r="D5" s="24">
        <f>IFERROR('CO Attainment'!$F14*'PO PSO Attainment'!D4/3,"")</f>
        <v>0</v>
      </c>
      <c r="E5" s="24">
        <f>IFERROR('CO Attainment'!$F14*'PO PSO Attainment'!E4/3,"")</f>
        <v>0</v>
      </c>
      <c r="F5" s="24">
        <f>IFERROR('CO Attainment'!$F14*'PO PSO Attainment'!F4/3,"")</f>
        <v>0</v>
      </c>
      <c r="G5" s="24">
        <f>IFERROR('CO Attainment'!$F14*'PO PSO Attainment'!G4/3,"")</f>
        <v>0</v>
      </c>
      <c r="H5" s="24">
        <f>IFERROR('CO Attainment'!$F14*'PO PSO Attainment'!H4/3,"")</f>
        <v>0</v>
      </c>
      <c r="I5" s="24">
        <f>IFERROR('CO Attainment'!$F14*'PO PSO Attainment'!I4/3,"")</f>
        <v>0</v>
      </c>
      <c r="J5" s="24">
        <f>IFERROR('CO Attainment'!$F14*'PO PSO Attainment'!J4/3,"")</f>
        <v>0</v>
      </c>
      <c r="K5" s="24">
        <f>IFERROR('CO Attainment'!$F14*'PO PSO Attainment'!K4/3,"")</f>
        <v>0</v>
      </c>
      <c r="L5" s="24">
        <f>IFERROR('CO Attainment'!$F14*'PO PSO Attainment'!L4/3,"")</f>
        <v>0</v>
      </c>
      <c r="M5" s="24">
        <f>IFERROR('CO Attainment'!$F14*'PO PSO Attainment'!M4/3,"")</f>
        <v>0</v>
      </c>
      <c r="N5" s="24">
        <f>IFERROR('CO Attainment'!$F14*'PO PSO Attainment'!N4/3,"")</f>
        <v>0</v>
      </c>
      <c r="O5" s="24">
        <f>IFERROR('CO Attainment'!$F14*'PO PSO Attainment'!O4/3,"")</f>
        <v>0</v>
      </c>
      <c r="P5" s="24">
        <f>IFERROR('CO Attainment'!$F14*'PO PSO Attainment'!P4/3,"")</f>
        <v>0</v>
      </c>
      <c r="Q5" s="24">
        <f>IFERROR('CO Attainment'!$F14*'PO PSO Attainment'!Q4/3,"")</f>
        <v>0</v>
      </c>
      <c r="R5" s="24">
        <f>IFERROR('CO Attainment'!$F14*'PO PSO Attainment'!R4/3,"")</f>
        <v>0</v>
      </c>
    </row>
    <row r="6" spans="1:18" ht="15" thickTop="1" x14ac:dyDescent="0.35"/>
  </sheetData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Description (CO PO PSO) </vt:lpstr>
      <vt:lpstr>CO Mapping PO PSO</vt:lpstr>
      <vt:lpstr>CO Attainment</vt:lpstr>
      <vt:lpstr>PO PSO Attainment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lalhmingliana lalhmingliana</dc:creator>
  <cp:lastModifiedBy>Lal Hmingliana</cp:lastModifiedBy>
  <dcterms:created xsi:type="dcterms:W3CDTF">2023-09-26T16:32:30Z</dcterms:created>
  <dcterms:modified xsi:type="dcterms:W3CDTF">2024-03-07T08:47:55Z</dcterms:modified>
</cp:coreProperties>
</file>